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195" windowHeight="11640" activeTab="1"/>
  </bookViews>
  <sheets>
    <sheet name="EF-Soll" sheetId="1" r:id="rId1"/>
    <sheet name="Bauteile" sheetId="2" r:id="rId2"/>
    <sheet name="Tabelle3" sheetId="3" r:id="rId3"/>
  </sheets>
  <definedNames/>
  <calcPr fullCalcOnLoad="1"/>
</workbook>
</file>

<file path=xl/sharedStrings.xml><?xml version="1.0" encoding="utf-8"?>
<sst xmlns="http://schemas.openxmlformats.org/spreadsheetml/2006/main" count="52" uniqueCount="49">
  <si>
    <t>Wie hoch sollte der Erneuerungsfonds sein?</t>
  </si>
  <si>
    <t>Gebäudeversicherungswert:</t>
  </si>
  <si>
    <t>Grosszyklische Erneuerungen werden im Durchschnitt alle 35 Jahre fällig</t>
  </si>
  <si>
    <t>Bauteile im Sonderrecht ca.</t>
  </si>
  <si>
    <t>Gemeinschaftliche Bauteile ca.</t>
  </si>
  <si>
    <t>Zinssatz (z.B. 1. Hyp. - Satz)</t>
  </si>
  <si>
    <t>Raten: (35 Jahre einzahlen)</t>
  </si>
  <si>
    <t>Zielsumme:</t>
  </si>
  <si>
    <t>Erforderliche Summe für die grosszyklischen Sanierungen der gemeinschaftlichen Bauteile alle 35 Jahre beträgt:</t>
  </si>
  <si>
    <t>Stockwerkeigentum:</t>
  </si>
  <si>
    <t>Total Erneuerungskosten ca. alle 35 J</t>
  </si>
  <si>
    <t>Die Kosten der Erneuerung von gemeinschaftlichen Bauteilen sollten mit dem Erneuerungsfonds finanziert werden können, wobei jeder STWE nach Massgabe seiner Wertquote hier seinen Beitrag zu leisten hätte.</t>
  </si>
  <si>
    <t>Wieso nun in vielen "alten" Stockwerkeigentums-Reglementen steht, dass nicht mehr in den Erneuerungsfonds einbezahlt werden soll, wenn 5% resp. 10% des Gebäudeversicherungswertes erreicht sind, sollte mit einer betroffenen Stockwerkeigentümergemeinschaft unbedingt diskutiert werden. Vielleicht finden Sie Gehör - wenn Sie eine solche Berechnung auf dem betreffenden Objekt erstellen.</t>
  </si>
  <si>
    <t xml:space="preserve">2010 - HESSE AG - U. Zumstein </t>
  </si>
  <si>
    <t>Stockwerkeigentümergemeinschaft Musterallee</t>
  </si>
  <si>
    <t>Weitere Gründe für eine genügende Einzahlung in den Erneuerungsfonds:</t>
  </si>
  <si>
    <t>Wirkt sich ein gut gefüllter Erneuerungsfonds auf einen allfälligen Verkauf aus? ganz sicher - Ja.</t>
  </si>
  <si>
    <t>Fällt die Entscheidung für eine Sanierung mit genügend Kapital einfacher? Fast sicher - JA</t>
  </si>
  <si>
    <t xml:space="preserve">davon überhaupt erneuerbar ca. </t>
  </si>
  <si>
    <t>Fr. / m3</t>
  </si>
  <si>
    <t xml:space="preserve">Gebäudevolumen: </t>
  </si>
  <si>
    <t>m3</t>
  </si>
  <si>
    <t>Bauteil</t>
  </si>
  <si>
    <t>Tragkonstruktion</t>
  </si>
  <si>
    <t>Fassade</t>
  </si>
  <si>
    <t>Fenster</t>
  </si>
  <si>
    <t>Dach</t>
  </si>
  <si>
    <t>Ausbau Zimmer</t>
  </si>
  <si>
    <t>Küche</t>
  </si>
  <si>
    <t>Bad</t>
  </si>
  <si>
    <t>Anteil BK in %</t>
  </si>
  <si>
    <t>Lebensdauer im D-Schnitt</t>
  </si>
  <si>
    <t>prozentualer Anteil</t>
  </si>
  <si>
    <t>Techn. Inst. Allgemein</t>
  </si>
  <si>
    <t>Techn. Inst. Sonderrecht</t>
  </si>
  <si>
    <t>Bemerkungen</t>
  </si>
  <si>
    <t>nicht erneuerbar</t>
  </si>
  <si>
    <t>Stockwerkeigentum</t>
  </si>
  <si>
    <t xml:space="preserve">Gebäudeteile - durchschnittliche Lebensdauer - anteilige Kosten  </t>
  </si>
  <si>
    <t>Selbstverständlich können Abweichungen aufgrund Materialwahl, Ausführungsart etc. sowohl den prozentualen Anteil der Baukosten wie auch die Lebensdauer im Durchschnitt verändern, so dass eine Werteverschiebung stattfindet. Diese Aufstellung soll nur aufzeigen, mit welchen Investitionen ein Stockwerkeigentümer in etwa zu rechnen hat. Damit die Mittel im Erneuerungsfonds zur Verfügung gestellt werden und im Weiteren nicht vergessen geht, dass auch im Sonderrecht erhebliche Kosten für Erneuerungen angespart werden sollten.</t>
  </si>
  <si>
    <t>Diese Erneuerungskosten sollten mittels Erneuerungsfonds innerhalb grosszyklischer Erneuerung alle 35 Jahre finanziert werden können.</t>
  </si>
  <si>
    <t>Diese Erneuerungskosten wird der Stockwerkeigentümer innerhalb grosszyklischer Erneuerung alle 35 Jahre selbst finanzieren müssen.</t>
  </si>
  <si>
    <t>theoretische Jahre</t>
  </si>
  <si>
    <t>Eingabefeld</t>
  </si>
  <si>
    <t>Könnten die STWE nach 35 Jahren eine Unterdeckung noch mit einer Hypothek finanzieren? eher Nein (--&gt; Tragbarkeitsberechnung)</t>
  </si>
  <si>
    <r>
      <t>Jährlicher Beitrag (Annuität) :</t>
    </r>
    <r>
      <rPr>
        <b/>
        <sz val="11"/>
        <rFont val="Arial"/>
        <family val="2"/>
      </rPr>
      <t xml:space="preserve"> </t>
    </r>
    <r>
      <rPr>
        <sz val="8"/>
        <rFont val="Arial"/>
        <family val="2"/>
      </rPr>
      <t>(inkl. Zins + Zinseszins)</t>
    </r>
  </si>
  <si>
    <r>
      <t xml:space="preserve">Die Kosten der Erneuerungen im Sonderrecht müsste der STWE nebst den Zahlungen in den Erneueurngsfonds </t>
    </r>
    <r>
      <rPr>
        <b/>
        <sz val="12"/>
        <rFont val="Arial"/>
        <family val="2"/>
      </rPr>
      <t>zusätzlich selbst zurücklegen.</t>
    </r>
  </si>
  <si>
    <t>Jährlich regelmässiger Betrag über 35 Jahre zum angegebenen Zins.</t>
  </si>
  <si>
    <t>Im Verhältnis zur Gebäudeversicherungssumme beträgt der Anteil Erneuerungsfonds zu dieser Liegenschaft:</t>
  </si>
</sst>
</file>

<file path=xl/styles.xml><?xml version="1.0" encoding="utf-8"?>
<styleSheet xmlns="http://schemas.openxmlformats.org/spreadsheetml/2006/main">
  <numFmts count="1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00%"/>
  </numFmts>
  <fonts count="47">
    <font>
      <sz val="10"/>
      <name val="Arial"/>
      <family val="0"/>
    </font>
    <font>
      <b/>
      <sz val="14"/>
      <name val="Arial"/>
      <family val="2"/>
    </font>
    <font>
      <b/>
      <sz val="12"/>
      <name val="Arial"/>
      <family val="2"/>
    </font>
    <font>
      <sz val="12"/>
      <name val="Arial"/>
      <family val="2"/>
    </font>
    <font>
      <sz val="11"/>
      <name val="Arial"/>
      <family val="2"/>
    </font>
    <font>
      <sz val="8"/>
      <name val="Arial"/>
      <family val="0"/>
    </font>
    <font>
      <b/>
      <sz val="11"/>
      <name val="Arial"/>
      <family val="2"/>
    </font>
    <font>
      <b/>
      <sz val="18"/>
      <name val="Arial"/>
      <family val="2"/>
    </font>
    <font>
      <b/>
      <sz val="20"/>
      <name val="Arial"/>
      <family val="2"/>
    </font>
    <font>
      <sz val="9"/>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40"/>
        <bgColor indexed="64"/>
      </patternFill>
    </fill>
    <fill>
      <patternFill patternType="solid">
        <fgColor rgb="FFFF0000"/>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style="thin"/>
    </border>
    <border>
      <left style="medium"/>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107">
    <xf numFmtId="0" fontId="0" fillId="0" borderId="0" xfId="0" applyAlignment="1">
      <alignment/>
    </xf>
    <xf numFmtId="0" fontId="1" fillId="0" borderId="0" xfId="0" applyFont="1" applyAlignment="1">
      <alignment/>
    </xf>
    <xf numFmtId="0" fontId="1"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xf>
    <xf numFmtId="3" fontId="4" fillId="0" borderId="0" xfId="0" applyNumberFormat="1" applyFont="1" applyAlignment="1">
      <alignment vertical="center"/>
    </xf>
    <xf numFmtId="0" fontId="4" fillId="0" borderId="0" xfId="0" applyFont="1" applyFill="1" applyAlignment="1">
      <alignment vertical="center"/>
    </xf>
    <xf numFmtId="9" fontId="4" fillId="0" borderId="0" xfId="0" applyNumberFormat="1" applyFont="1" applyFill="1" applyAlignment="1">
      <alignment vertical="center"/>
    </xf>
    <xf numFmtId="3" fontId="4" fillId="0" borderId="0" xfId="0" applyNumberFormat="1" applyFont="1" applyFill="1" applyAlignment="1">
      <alignment vertical="center"/>
    </xf>
    <xf numFmtId="4" fontId="6" fillId="33" borderId="0" xfId="0" applyNumberFormat="1" applyFont="1" applyFill="1" applyAlignment="1">
      <alignment vertical="center"/>
    </xf>
    <xf numFmtId="167" fontId="0" fillId="0" borderId="0" xfId="0" applyNumberFormat="1" applyAlignment="1">
      <alignment vertical="center"/>
    </xf>
    <xf numFmtId="167" fontId="4" fillId="0" borderId="0" xfId="0" applyNumberFormat="1" applyFont="1" applyAlignment="1">
      <alignment vertical="center"/>
    </xf>
    <xf numFmtId="0" fontId="5" fillId="0" borderId="0" xfId="0" applyFont="1" applyAlignment="1">
      <alignment horizontal="center" vertical="center"/>
    </xf>
    <xf numFmtId="0" fontId="8" fillId="0" borderId="0" xfId="0" applyFont="1" applyAlignment="1">
      <alignment horizontal="left" vertical="center" wrapText="1"/>
    </xf>
    <xf numFmtId="0" fontId="3" fillId="0" borderId="0" xfId="0" applyFont="1" applyAlignment="1">
      <alignment vertical="center"/>
    </xf>
    <xf numFmtId="3" fontId="3" fillId="0" borderId="0" xfId="0" applyNumberFormat="1" applyFont="1" applyAlignment="1">
      <alignment vertical="center"/>
    </xf>
    <xf numFmtId="9" fontId="3" fillId="0" borderId="0" xfId="0" applyNumberFormat="1" applyFont="1" applyAlignment="1">
      <alignment vertical="center"/>
    </xf>
    <xf numFmtId="3" fontId="2" fillId="0" borderId="0" xfId="0" applyNumberFormat="1" applyFont="1" applyAlignment="1">
      <alignment vertical="center"/>
    </xf>
    <xf numFmtId="9" fontId="2" fillId="0" borderId="0" xfId="0" applyNumberFormat="1" applyFont="1" applyAlignment="1">
      <alignment vertical="center"/>
    </xf>
    <xf numFmtId="0" fontId="2" fillId="34" borderId="0" xfId="0" applyFont="1" applyFill="1" applyAlignment="1">
      <alignment vertical="center"/>
    </xf>
    <xf numFmtId="9" fontId="2" fillId="34" borderId="0" xfId="0" applyNumberFormat="1" applyFont="1" applyFill="1" applyAlignment="1">
      <alignment vertical="center"/>
    </xf>
    <xf numFmtId="3" fontId="2" fillId="34" borderId="0" xfId="0" applyNumberFormat="1" applyFont="1" applyFill="1" applyAlignment="1">
      <alignment vertical="center"/>
    </xf>
    <xf numFmtId="0" fontId="2" fillId="35" borderId="0" xfId="0" applyFont="1" applyFill="1" applyAlignment="1">
      <alignment vertical="center"/>
    </xf>
    <xf numFmtId="9" fontId="2" fillId="35" borderId="0" xfId="0" applyNumberFormat="1" applyFont="1" applyFill="1" applyAlignment="1">
      <alignment vertical="center"/>
    </xf>
    <xf numFmtId="3" fontId="2" fillId="35" borderId="0" xfId="0" applyNumberFormat="1" applyFont="1" applyFill="1" applyAlignment="1">
      <alignment vertical="center"/>
    </xf>
    <xf numFmtId="0" fontId="2" fillId="33" borderId="0" xfId="0" applyFont="1" applyFill="1" applyAlignment="1">
      <alignment vertical="center"/>
    </xf>
    <xf numFmtId="9" fontId="2" fillId="33" borderId="0" xfId="0" applyNumberFormat="1" applyFont="1" applyFill="1" applyAlignment="1">
      <alignment vertical="center"/>
    </xf>
    <xf numFmtId="3" fontId="2" fillId="33" borderId="0" xfId="0" applyNumberFormat="1" applyFont="1" applyFill="1" applyAlignment="1">
      <alignment vertical="center"/>
    </xf>
    <xf numFmtId="3" fontId="2" fillId="0" borderId="0" xfId="0" applyNumberFormat="1" applyFont="1" applyFill="1" applyAlignment="1">
      <alignment vertical="center"/>
    </xf>
    <xf numFmtId="0" fontId="0" fillId="0" borderId="0" xfId="0" applyFont="1" applyAlignment="1">
      <alignment horizontal="left" vertical="center"/>
    </xf>
    <xf numFmtId="0" fontId="0" fillId="0" borderId="0" xfId="0" applyFont="1" applyAlignment="1">
      <alignment horizontal="left"/>
    </xf>
    <xf numFmtId="0" fontId="1" fillId="0" borderId="10" xfId="0" applyFont="1" applyBorder="1" applyAlignment="1">
      <alignment vertical="center"/>
    </xf>
    <xf numFmtId="0" fontId="0" fillId="0" borderId="10" xfId="0" applyBorder="1" applyAlignment="1">
      <alignment vertical="center"/>
    </xf>
    <xf numFmtId="0" fontId="9" fillId="0" borderId="0" xfId="0" applyFont="1" applyAlignment="1">
      <alignment horizontal="left" vertical="center" wrapText="1"/>
    </xf>
    <xf numFmtId="0" fontId="9" fillId="0" borderId="0" xfId="0" applyFont="1" applyAlignment="1">
      <alignment vertical="center"/>
    </xf>
    <xf numFmtId="0" fontId="8" fillId="0" borderId="0" xfId="0" applyFont="1" applyBorder="1" applyAlignment="1">
      <alignment horizontal="left" vertical="center" wrapText="1"/>
    </xf>
    <xf numFmtId="0" fontId="6" fillId="0" borderId="0" xfId="0" applyFont="1" applyAlignment="1">
      <alignment vertical="center"/>
    </xf>
    <xf numFmtId="0" fontId="9" fillId="0" borderId="0" xfId="0" applyFont="1" applyAlignment="1">
      <alignment/>
    </xf>
    <xf numFmtId="0" fontId="4" fillId="35" borderId="0" xfId="0" applyFont="1" applyFill="1" applyAlignment="1">
      <alignment vertical="center"/>
    </xf>
    <xf numFmtId="0" fontId="4" fillId="33" borderId="0" xfId="0" applyFont="1" applyFill="1" applyAlignment="1">
      <alignment vertical="center"/>
    </xf>
    <xf numFmtId="0" fontId="5" fillId="0" borderId="0" xfId="0" applyFont="1" applyAlignment="1">
      <alignment horizontal="right"/>
    </xf>
    <xf numFmtId="0" fontId="0" fillId="0" borderId="0" xfId="0" applyAlignment="1">
      <alignment horizontal="center"/>
    </xf>
    <xf numFmtId="0" fontId="0" fillId="0" borderId="0" xfId="0" applyAlignment="1">
      <alignment vertical="top" wrapText="1"/>
    </xf>
    <xf numFmtId="0" fontId="2" fillId="34" borderId="0" xfId="0" applyFont="1" applyFill="1" applyAlignment="1">
      <alignment vertical="top" wrapText="1"/>
    </xf>
    <xf numFmtId="0" fontId="2" fillId="34" borderId="0" xfId="0" applyFont="1" applyFill="1" applyAlignment="1">
      <alignment horizontal="center" vertical="top" wrapText="1"/>
    </xf>
    <xf numFmtId="0" fontId="3" fillId="0" borderId="0" xfId="0" applyFont="1" applyAlignment="1">
      <alignment vertical="center"/>
    </xf>
    <xf numFmtId="0" fontId="3" fillId="0" borderId="0" xfId="0" applyFont="1" applyAlignment="1">
      <alignment horizontal="right" vertical="center" indent="2"/>
    </xf>
    <xf numFmtId="4" fontId="3" fillId="0" borderId="0" xfId="0" applyNumberFormat="1" applyFont="1" applyAlignment="1">
      <alignment horizontal="right" vertical="center" indent="2"/>
    </xf>
    <xf numFmtId="0" fontId="3" fillId="33" borderId="0" xfId="0" applyFont="1" applyFill="1" applyAlignment="1">
      <alignment vertical="center"/>
    </xf>
    <xf numFmtId="0" fontId="3" fillId="33" borderId="0" xfId="0" applyFont="1" applyFill="1" applyAlignment="1">
      <alignment horizontal="right" vertical="center" indent="2"/>
    </xf>
    <xf numFmtId="0" fontId="3" fillId="35" borderId="0" xfId="0" applyFont="1" applyFill="1" applyAlignment="1">
      <alignment vertical="center"/>
    </xf>
    <xf numFmtId="0" fontId="3" fillId="35" borderId="0" xfId="0" applyFont="1" applyFill="1" applyAlignment="1">
      <alignment horizontal="right" vertical="center" indent="2"/>
    </xf>
    <xf numFmtId="0" fontId="3" fillId="35" borderId="10" xfId="0" applyFont="1" applyFill="1" applyBorder="1" applyAlignment="1">
      <alignment horizontal="right" vertical="center" indent="2"/>
    </xf>
    <xf numFmtId="0" fontId="3" fillId="0" borderId="10" xfId="0" applyFont="1" applyFill="1" applyBorder="1" applyAlignment="1">
      <alignment horizontal="right" vertical="center" indent="2"/>
    </xf>
    <xf numFmtId="4" fontId="3" fillId="0" borderId="10" xfId="0" applyNumberFormat="1" applyFont="1" applyFill="1" applyBorder="1" applyAlignment="1">
      <alignment horizontal="right" vertical="center" indent="2"/>
    </xf>
    <xf numFmtId="0" fontId="3" fillId="0" borderId="10" xfId="0" applyFont="1" applyFill="1" applyBorder="1" applyAlignment="1">
      <alignment horizontal="right" vertical="center" indent="3"/>
    </xf>
    <xf numFmtId="0" fontId="3" fillId="33" borderId="0" xfId="0" applyFont="1" applyFill="1" applyAlignment="1">
      <alignment horizontal="right" vertical="center" indent="3"/>
    </xf>
    <xf numFmtId="0" fontId="3" fillId="35" borderId="0" xfId="0" applyFont="1" applyFill="1" applyAlignment="1">
      <alignment horizontal="right" vertical="center" indent="3"/>
    </xf>
    <xf numFmtId="0" fontId="3" fillId="35" borderId="10" xfId="0" applyFont="1" applyFill="1" applyBorder="1" applyAlignment="1">
      <alignment horizontal="right" vertical="center" indent="3"/>
    </xf>
    <xf numFmtId="0" fontId="3" fillId="0" borderId="0" xfId="0" applyFont="1" applyBorder="1" applyAlignment="1">
      <alignment horizontal="right" vertical="center" indent="3"/>
    </xf>
    <xf numFmtId="0" fontId="3" fillId="0" borderId="10" xfId="0" applyFont="1" applyFill="1" applyBorder="1" applyAlignment="1">
      <alignment horizontal="right" vertical="center" indent="1"/>
    </xf>
    <xf numFmtId="0" fontId="3" fillId="33" borderId="0" xfId="0" applyFont="1" applyFill="1" applyAlignment="1">
      <alignment horizontal="right" vertical="center" indent="1"/>
    </xf>
    <xf numFmtId="0" fontId="3" fillId="35" borderId="0" xfId="0" applyFont="1" applyFill="1" applyAlignment="1">
      <alignment horizontal="right" vertical="center" indent="1"/>
    </xf>
    <xf numFmtId="0" fontId="3" fillId="35" borderId="10" xfId="0" applyFont="1" applyFill="1" applyBorder="1" applyAlignment="1">
      <alignment horizontal="right" vertical="center" indent="1"/>
    </xf>
    <xf numFmtId="4" fontId="3" fillId="0" borderId="10" xfId="0" applyNumberFormat="1" applyFont="1" applyFill="1" applyBorder="1" applyAlignment="1">
      <alignment horizontal="right" vertical="center"/>
    </xf>
    <xf numFmtId="4" fontId="0" fillId="0" borderId="0" xfId="0" applyNumberFormat="1" applyAlignment="1">
      <alignment/>
    </xf>
    <xf numFmtId="0" fontId="10" fillId="34" borderId="0" xfId="0" applyFont="1" applyFill="1" applyAlignment="1">
      <alignment horizontal="right" vertical="top" wrapText="1" indent="1"/>
    </xf>
    <xf numFmtId="3" fontId="9" fillId="0" borderId="0" xfId="0" applyNumberFormat="1" applyFont="1" applyAlignment="1">
      <alignment vertical="center"/>
    </xf>
    <xf numFmtId="3" fontId="2" fillId="36" borderId="11" xfId="0" applyNumberFormat="1" applyFont="1" applyFill="1" applyBorder="1" applyAlignment="1">
      <alignment vertical="center"/>
    </xf>
    <xf numFmtId="0" fontId="2" fillId="0" borderId="0" xfId="0" applyFont="1" applyFill="1" applyAlignment="1">
      <alignment vertical="center"/>
    </xf>
    <xf numFmtId="0" fontId="2" fillId="0" borderId="0" xfId="0" applyFont="1" applyAlignment="1">
      <alignment horizontal="right" vertical="center" indent="1"/>
    </xf>
    <xf numFmtId="3" fontId="2" fillId="33" borderId="12" xfId="0" applyNumberFormat="1" applyFont="1" applyFill="1" applyBorder="1" applyAlignment="1">
      <alignment vertical="center"/>
    </xf>
    <xf numFmtId="0" fontId="8" fillId="0" borderId="13" xfId="0" applyFont="1" applyBorder="1" applyAlignment="1">
      <alignment horizontal="left" vertical="center" wrapText="1"/>
    </xf>
    <xf numFmtId="0" fontId="2" fillId="0" borderId="0" xfId="0" applyFont="1" applyBorder="1" applyAlignment="1">
      <alignment horizontal="left" vertical="center" wrapText="1"/>
    </xf>
    <xf numFmtId="0" fontId="3" fillId="35" borderId="0" xfId="0" applyFont="1" applyFill="1" applyAlignment="1">
      <alignment horizontal="left" vertical="center" wrapText="1"/>
    </xf>
    <xf numFmtId="0" fontId="3" fillId="33" borderId="0" xfId="0" applyFont="1" applyFill="1" applyAlignment="1">
      <alignment horizontal="left" vertical="center" wrapText="1"/>
    </xf>
    <xf numFmtId="0" fontId="9" fillId="0" borderId="0" xfId="0" applyFont="1" applyAlignment="1">
      <alignment horizontal="left" vertical="center" wrapText="1"/>
    </xf>
    <xf numFmtId="10" fontId="7" fillId="37" borderId="0" xfId="0" applyNumberFormat="1" applyFont="1" applyFill="1" applyAlignment="1">
      <alignment horizontal="center" vertical="center"/>
    </xf>
    <xf numFmtId="0" fontId="2" fillId="37" borderId="0" xfId="0" applyFont="1" applyFill="1" applyAlignment="1">
      <alignment horizontal="left" vertical="center" wrapText="1"/>
    </xf>
    <xf numFmtId="3" fontId="7" fillId="33" borderId="14" xfId="0" applyNumberFormat="1" applyFont="1" applyFill="1" applyBorder="1" applyAlignment="1">
      <alignment horizontal="center" vertical="center" wrapText="1"/>
    </xf>
    <xf numFmtId="3" fontId="7" fillId="33" borderId="15" xfId="0" applyNumberFormat="1" applyFont="1" applyFill="1" applyBorder="1" applyAlignment="1">
      <alignment horizontal="center" vertical="center" wrapText="1"/>
    </xf>
    <xf numFmtId="3" fontId="7" fillId="33" borderId="16" xfId="0" applyNumberFormat="1" applyFont="1" applyFill="1" applyBorder="1" applyAlignment="1">
      <alignment horizontal="center" vertical="center" wrapText="1"/>
    </xf>
    <xf numFmtId="3" fontId="7" fillId="33" borderId="17" xfId="0" applyNumberFormat="1" applyFont="1" applyFill="1" applyBorder="1" applyAlignment="1">
      <alignment horizontal="center" vertical="center" wrapText="1"/>
    </xf>
    <xf numFmtId="0" fontId="2" fillId="33" borderId="0" xfId="0" applyFont="1" applyFill="1" applyAlignment="1">
      <alignment horizontal="left" vertical="center" wrapText="1"/>
    </xf>
    <xf numFmtId="0" fontId="0" fillId="0" borderId="0" xfId="0" applyAlignment="1">
      <alignment horizontal="left" wrapText="1"/>
    </xf>
    <xf numFmtId="0" fontId="3" fillId="35" borderId="0" xfId="0" applyFont="1" applyFill="1" applyAlignment="1">
      <alignment horizontal="left" vertical="center" wrapText="1"/>
    </xf>
    <xf numFmtId="0" fontId="3" fillId="33" borderId="18" xfId="0" applyFont="1" applyFill="1" applyBorder="1" applyAlignment="1">
      <alignment horizontal="left" vertical="center" wrapText="1"/>
    </xf>
    <xf numFmtId="0" fontId="3" fillId="33" borderId="0" xfId="0" applyFont="1" applyFill="1" applyAlignment="1">
      <alignment horizontal="left" vertical="center" wrapText="1"/>
    </xf>
    <xf numFmtId="0" fontId="4" fillId="0" borderId="0" xfId="0" applyFont="1" applyAlignment="1" quotePrefix="1">
      <alignment vertical="center"/>
    </xf>
    <xf numFmtId="0" fontId="4" fillId="0" borderId="19" xfId="0" applyFont="1" applyBorder="1" applyAlignment="1" quotePrefix="1">
      <alignment vertical="center"/>
    </xf>
    <xf numFmtId="0" fontId="4" fillId="0" borderId="19" xfId="0" applyFont="1" applyBorder="1" applyAlignment="1">
      <alignment vertical="center"/>
    </xf>
    <xf numFmtId="0" fontId="5" fillId="0" borderId="19" xfId="0" applyFont="1" applyBorder="1" applyAlignment="1">
      <alignment horizontal="center" vertical="center"/>
    </xf>
    <xf numFmtId="3" fontId="2" fillId="0" borderId="12" xfId="0" applyNumberFormat="1" applyFont="1" applyFill="1" applyBorder="1" applyAlignment="1">
      <alignment vertical="center"/>
    </xf>
    <xf numFmtId="171" fontId="2" fillId="36" borderId="20" xfId="49" applyNumberFormat="1" applyFont="1" applyFill="1" applyBorder="1" applyAlignment="1">
      <alignment vertical="center"/>
    </xf>
    <xf numFmtId="0" fontId="2" fillId="38" borderId="21" xfId="0" applyFont="1" applyFill="1" applyBorder="1" applyAlignment="1">
      <alignment vertical="center"/>
    </xf>
    <xf numFmtId="0" fontId="4" fillId="0" borderId="0" xfId="0" applyFont="1" applyBorder="1" applyAlignment="1">
      <alignment vertical="center"/>
    </xf>
    <xf numFmtId="0" fontId="46" fillId="39" borderId="10" xfId="0" applyFont="1" applyFill="1" applyBorder="1" applyAlignment="1">
      <alignment vertical="center"/>
    </xf>
    <xf numFmtId="0" fontId="2" fillId="0" borderId="10" xfId="0" applyFont="1" applyFill="1" applyBorder="1" applyAlignment="1">
      <alignment vertical="center"/>
    </xf>
    <xf numFmtId="4" fontId="2" fillId="33" borderId="0" xfId="0" applyNumberFormat="1" applyFont="1" applyFill="1" applyAlignment="1">
      <alignment horizontal="right" vertical="center" indent="2"/>
    </xf>
    <xf numFmtId="4" fontId="2" fillId="33" borderId="0" xfId="0" applyNumberFormat="1" applyFont="1" applyFill="1" applyBorder="1" applyAlignment="1">
      <alignment horizontal="center" vertical="center"/>
    </xf>
    <xf numFmtId="4" fontId="2" fillId="33" borderId="0" xfId="0" applyNumberFormat="1" applyFont="1" applyFill="1" applyBorder="1" applyAlignment="1">
      <alignment horizontal="right" vertical="center" indent="2"/>
    </xf>
    <xf numFmtId="4" fontId="2" fillId="35" borderId="0" xfId="0" applyNumberFormat="1" applyFont="1" applyFill="1" applyAlignment="1">
      <alignment horizontal="right" vertical="center" indent="2"/>
    </xf>
    <xf numFmtId="4" fontId="2" fillId="35" borderId="0" xfId="0" applyNumberFormat="1" applyFont="1" applyFill="1" applyBorder="1" applyAlignment="1">
      <alignment horizontal="center" vertical="center"/>
    </xf>
    <xf numFmtId="4" fontId="2" fillId="35" borderId="10" xfId="0" applyNumberFormat="1" applyFont="1" applyFill="1" applyBorder="1" applyAlignment="1">
      <alignment horizontal="right" vertical="center" indent="2"/>
    </xf>
    <xf numFmtId="4" fontId="2" fillId="35" borderId="10" xfId="0" applyNumberFormat="1" applyFont="1" applyFill="1" applyBorder="1" applyAlignment="1">
      <alignment horizontal="center" vertical="center"/>
    </xf>
    <xf numFmtId="4" fontId="2" fillId="0" borderId="0" xfId="0" applyNumberFormat="1" applyFont="1" applyAlignment="1">
      <alignment horizontal="right" vertical="center" indent="2"/>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5</xdr:row>
      <xdr:rowOff>38100</xdr:rowOff>
    </xdr:from>
    <xdr:to>
      <xdr:col>5</xdr:col>
      <xdr:colOff>733425</xdr:colOff>
      <xdr:row>8</xdr:row>
      <xdr:rowOff>361950</xdr:rowOff>
    </xdr:to>
    <xdr:sp>
      <xdr:nvSpPr>
        <xdr:cNvPr id="1" name="AutoShape 1"/>
        <xdr:cNvSpPr>
          <a:spLocks/>
        </xdr:cNvSpPr>
      </xdr:nvSpPr>
      <xdr:spPr>
        <a:xfrm>
          <a:off x="6086475" y="1476375"/>
          <a:ext cx="190500" cy="1466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9</xdr:row>
      <xdr:rowOff>28575</xdr:rowOff>
    </xdr:from>
    <xdr:to>
      <xdr:col>5</xdr:col>
      <xdr:colOff>695325</xdr:colOff>
      <xdr:row>13</xdr:row>
      <xdr:rowOff>0</xdr:rowOff>
    </xdr:to>
    <xdr:sp>
      <xdr:nvSpPr>
        <xdr:cNvPr id="2" name="AutoShape 2"/>
        <xdr:cNvSpPr>
          <a:spLocks/>
        </xdr:cNvSpPr>
      </xdr:nvSpPr>
      <xdr:spPr>
        <a:xfrm>
          <a:off x="6162675" y="2990850"/>
          <a:ext cx="76200" cy="1495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93"/>
  <sheetViews>
    <sheetView zoomScalePageLayoutView="0" workbookViewId="0" topLeftCell="A10">
      <selection activeCell="A18" sqref="A18"/>
    </sheetView>
  </sheetViews>
  <sheetFormatPr defaultColWidth="11.421875" defaultRowHeight="12.75"/>
  <cols>
    <col min="1" max="1" width="43.421875" style="0" customWidth="1"/>
    <col min="2" max="2" width="10.57421875" style="0" customWidth="1"/>
    <col min="3" max="3" width="14.00390625" style="0" customWidth="1"/>
    <col min="4" max="4" width="14.140625" style="0" bestFit="1" customWidth="1"/>
    <col min="7" max="7" width="14.57421875" style="0" bestFit="1" customWidth="1"/>
  </cols>
  <sheetData>
    <row r="1" ht="18">
      <c r="A1" s="1" t="s">
        <v>9</v>
      </c>
    </row>
    <row r="2" spans="1:8" ht="18">
      <c r="A2" s="2" t="s">
        <v>0</v>
      </c>
      <c r="B2" s="3"/>
      <c r="C2" s="3"/>
      <c r="D2" s="3"/>
      <c r="E2" s="3"/>
      <c r="F2" s="3"/>
      <c r="G2" s="3"/>
      <c r="H2" s="3"/>
    </row>
    <row r="3" spans="1:8" ht="7.5" customHeight="1">
      <c r="A3" s="32"/>
      <c r="B3" s="33"/>
      <c r="C3" s="33"/>
      <c r="D3" s="33"/>
      <c r="E3" s="33"/>
      <c r="F3" s="3"/>
      <c r="G3" s="3"/>
      <c r="H3" s="3"/>
    </row>
    <row r="4" spans="1:8" ht="54.75" customHeight="1">
      <c r="A4" s="73" t="s">
        <v>2</v>
      </c>
      <c r="B4" s="73"/>
      <c r="C4" s="73"/>
      <c r="D4" s="73"/>
      <c r="E4" s="73"/>
      <c r="F4" s="3"/>
      <c r="G4" s="3"/>
      <c r="H4" s="3"/>
    </row>
    <row r="5" spans="1:8" ht="14.25" customHeight="1">
      <c r="A5" s="14"/>
      <c r="B5" s="14"/>
      <c r="C5" s="14"/>
      <c r="D5" s="14"/>
      <c r="E5" s="14"/>
      <c r="F5" s="3"/>
      <c r="G5" s="3"/>
      <c r="H5" s="3"/>
    </row>
    <row r="6" spans="1:8" ht="18" customHeight="1">
      <c r="A6" s="74" t="s">
        <v>14</v>
      </c>
      <c r="B6" s="74"/>
      <c r="C6" s="74"/>
      <c r="D6" s="74"/>
      <c r="E6" s="36"/>
      <c r="F6" s="3"/>
      <c r="G6" s="3"/>
      <c r="H6" s="3"/>
    </row>
    <row r="7" spans="1:8" ht="6" customHeight="1">
      <c r="A7" s="3"/>
      <c r="B7" s="3"/>
      <c r="C7" s="3"/>
      <c r="D7" s="3"/>
      <c r="E7" s="3"/>
      <c r="F7" s="3"/>
      <c r="G7" s="3"/>
      <c r="H7" s="3"/>
    </row>
    <row r="8" spans="2:3" ht="12.75">
      <c r="B8" s="41" t="s">
        <v>21</v>
      </c>
      <c r="C8" s="41" t="s">
        <v>19</v>
      </c>
    </row>
    <row r="9" spans="1:8" ht="18" customHeight="1">
      <c r="A9" s="15" t="s">
        <v>20</v>
      </c>
      <c r="B9" s="16">
        <v>4043</v>
      </c>
      <c r="C9" s="16">
        <f>SUM(C10/B9)</f>
        <v>618.3527083848627</v>
      </c>
      <c r="D9" s="4"/>
      <c r="E9" s="6"/>
      <c r="F9" s="4"/>
      <c r="G9" s="3"/>
      <c r="H9" s="3"/>
    </row>
    <row r="10" spans="1:8" ht="18" customHeight="1">
      <c r="A10" s="15" t="s">
        <v>1</v>
      </c>
      <c r="B10" s="68" t="s">
        <v>43</v>
      </c>
      <c r="C10" s="69">
        <v>2500000</v>
      </c>
      <c r="D10" s="4"/>
      <c r="E10" s="4"/>
      <c r="F10" s="4"/>
      <c r="G10" s="3"/>
      <c r="H10" s="3"/>
    </row>
    <row r="11" spans="1:8" ht="18" customHeight="1">
      <c r="A11" s="15" t="s">
        <v>18</v>
      </c>
      <c r="B11" s="17">
        <v>0.45</v>
      </c>
      <c r="C11" s="16">
        <f>SUM(C10*B11)</f>
        <v>1125000</v>
      </c>
      <c r="D11" s="4"/>
      <c r="E11" s="4"/>
      <c r="F11" s="4"/>
      <c r="G11" s="3"/>
      <c r="H11" s="3"/>
    </row>
    <row r="12" spans="1:8" ht="8.25" customHeight="1">
      <c r="A12" s="4"/>
      <c r="B12" s="4"/>
      <c r="C12" s="6"/>
      <c r="D12" s="4"/>
      <c r="E12" s="4"/>
      <c r="F12" s="4"/>
      <c r="G12" s="3"/>
      <c r="H12" s="3"/>
    </row>
    <row r="13" spans="1:8" ht="18" customHeight="1">
      <c r="A13" s="20" t="s">
        <v>10</v>
      </c>
      <c r="B13" s="21">
        <v>1</v>
      </c>
      <c r="C13" s="22">
        <f>SUM(C11)</f>
        <v>1125000</v>
      </c>
      <c r="D13" s="4"/>
      <c r="E13" s="4"/>
      <c r="F13" s="4"/>
      <c r="G13" s="3"/>
      <c r="H13" s="3"/>
    </row>
    <row r="14" spans="1:8" ht="9" customHeight="1">
      <c r="A14" s="5"/>
      <c r="B14" s="19"/>
      <c r="C14" s="18"/>
      <c r="D14" s="4"/>
      <c r="E14" s="4"/>
      <c r="F14" s="4"/>
      <c r="G14" s="3"/>
      <c r="H14" s="3"/>
    </row>
    <row r="15" spans="1:8" ht="18" customHeight="1">
      <c r="A15" s="23" t="s">
        <v>3</v>
      </c>
      <c r="B15" s="24">
        <v>0.5</v>
      </c>
      <c r="C15" s="25">
        <f>SUM(C13*B15)</f>
        <v>562500</v>
      </c>
      <c r="D15" s="39"/>
      <c r="E15" s="39"/>
      <c r="F15" s="4"/>
      <c r="G15" s="3"/>
      <c r="H15" s="3"/>
    </row>
    <row r="16" spans="1:8" ht="36" customHeight="1">
      <c r="A16" s="75" t="s">
        <v>46</v>
      </c>
      <c r="B16" s="75"/>
      <c r="C16" s="75"/>
      <c r="D16" s="75"/>
      <c r="E16" s="75"/>
      <c r="F16" s="4"/>
      <c r="G16" s="3"/>
      <c r="H16" s="3"/>
    </row>
    <row r="17" spans="1:8" ht="18" customHeight="1">
      <c r="A17" s="7"/>
      <c r="B17" s="8"/>
      <c r="C17" s="9"/>
      <c r="D17" s="4"/>
      <c r="E17" s="4"/>
      <c r="F17" s="4"/>
      <c r="G17" s="3"/>
      <c r="H17" s="3"/>
    </row>
    <row r="18" spans="1:8" ht="18" customHeight="1">
      <c r="A18" s="26" t="s">
        <v>4</v>
      </c>
      <c r="B18" s="27">
        <v>0.5</v>
      </c>
      <c r="C18" s="28">
        <f>SUM(C13*B18)</f>
        <v>562500</v>
      </c>
      <c r="D18" s="40"/>
      <c r="E18" s="40"/>
      <c r="F18" s="4"/>
      <c r="G18" s="3"/>
      <c r="H18" s="3"/>
    </row>
    <row r="19" spans="1:8" ht="54" customHeight="1" thickBot="1">
      <c r="A19" s="76" t="s">
        <v>11</v>
      </c>
      <c r="B19" s="76"/>
      <c r="C19" s="76"/>
      <c r="D19" s="76"/>
      <c r="E19" s="76"/>
      <c r="F19" s="4"/>
      <c r="G19" s="3"/>
      <c r="H19" s="3"/>
    </row>
    <row r="20" spans="1:8" ht="18" customHeight="1" thickBot="1">
      <c r="A20" s="70" t="s">
        <v>7</v>
      </c>
      <c r="B20" s="29"/>
      <c r="C20" s="93">
        <f>SUM(C18)</f>
        <v>562500</v>
      </c>
      <c r="D20" s="4"/>
      <c r="E20" s="4"/>
      <c r="F20" s="4"/>
      <c r="G20" s="3"/>
      <c r="H20" s="3"/>
    </row>
    <row r="21" spans="1:8" ht="18" customHeight="1">
      <c r="A21" s="5" t="s">
        <v>5</v>
      </c>
      <c r="B21" s="68" t="s">
        <v>43</v>
      </c>
      <c r="C21" s="94">
        <v>0.025</v>
      </c>
      <c r="D21" s="4"/>
      <c r="E21" s="4"/>
      <c r="F21" s="4"/>
      <c r="G21" s="3"/>
      <c r="H21" s="3"/>
    </row>
    <row r="22" spans="1:8" ht="18" customHeight="1" thickBot="1">
      <c r="A22" s="5" t="s">
        <v>6</v>
      </c>
      <c r="B22" s="68" t="s">
        <v>43</v>
      </c>
      <c r="C22" s="95">
        <v>35</v>
      </c>
      <c r="D22" s="4"/>
      <c r="E22" s="4"/>
      <c r="F22" s="4"/>
      <c r="G22" s="3"/>
      <c r="H22" s="3"/>
    </row>
    <row r="23" spans="1:8" ht="18" customHeight="1" thickBot="1">
      <c r="A23" s="26" t="s">
        <v>45</v>
      </c>
      <c r="B23" s="10"/>
      <c r="C23" s="72">
        <f>PMT(C21,C22,,C20,0)*-1</f>
        <v>10240.64003157764</v>
      </c>
      <c r="D23" s="12"/>
      <c r="E23" s="96"/>
      <c r="F23" s="4"/>
      <c r="G23" s="11"/>
      <c r="H23" s="3"/>
    </row>
    <row r="24" spans="1:8" ht="13.5" customHeight="1" thickBot="1">
      <c r="A24" s="90" t="s">
        <v>47</v>
      </c>
      <c r="B24" s="91"/>
      <c r="C24" s="92"/>
      <c r="D24" s="4"/>
      <c r="E24" s="4"/>
      <c r="F24" s="4"/>
      <c r="G24" s="3"/>
      <c r="H24" s="3"/>
    </row>
    <row r="25" spans="1:8" ht="13.5" customHeight="1" thickBot="1">
      <c r="A25" s="89"/>
      <c r="B25" s="4"/>
      <c r="C25" s="13"/>
      <c r="D25" s="4"/>
      <c r="E25" s="4"/>
      <c r="F25" s="4"/>
      <c r="G25" s="3"/>
      <c r="H25" s="3"/>
    </row>
    <row r="26" spans="1:8" ht="18" customHeight="1">
      <c r="A26" s="84" t="s">
        <v>8</v>
      </c>
      <c r="B26" s="84"/>
      <c r="C26" s="84"/>
      <c r="D26" s="80">
        <f>SUM(C20)</f>
        <v>562500</v>
      </c>
      <c r="E26" s="81"/>
      <c r="F26" s="4"/>
      <c r="G26" s="3"/>
      <c r="H26" s="3"/>
    </row>
    <row r="27" spans="1:8" ht="30" customHeight="1" thickBot="1">
      <c r="A27" s="84"/>
      <c r="B27" s="84"/>
      <c r="C27" s="84"/>
      <c r="D27" s="82"/>
      <c r="E27" s="83"/>
      <c r="F27" s="4"/>
      <c r="G27" s="3"/>
      <c r="H27" s="3"/>
    </row>
    <row r="28" spans="1:8" ht="18" customHeight="1">
      <c r="A28" s="79" t="s">
        <v>48</v>
      </c>
      <c r="B28" s="79"/>
      <c r="C28" s="79"/>
      <c r="D28" s="78">
        <f>SUM(D26/C10*1)</f>
        <v>0.225</v>
      </c>
      <c r="E28" s="78"/>
      <c r="F28" s="4"/>
      <c r="G28" s="3"/>
      <c r="H28" s="3"/>
    </row>
    <row r="29" spans="1:8" ht="18" customHeight="1">
      <c r="A29" s="79"/>
      <c r="B29" s="79"/>
      <c r="C29" s="79"/>
      <c r="D29" s="78"/>
      <c r="E29" s="78"/>
      <c r="F29" s="4"/>
      <c r="G29" s="3"/>
      <c r="H29" s="3"/>
    </row>
    <row r="30" spans="1:8" ht="8.25" customHeight="1">
      <c r="A30" s="4"/>
      <c r="B30" s="4"/>
      <c r="C30" s="4"/>
      <c r="D30" s="4"/>
      <c r="E30" s="4"/>
      <c r="F30" s="4"/>
      <c r="G30" s="3"/>
      <c r="H30" s="3"/>
    </row>
    <row r="31" spans="1:8" s="31" customFormat="1" ht="53.25" customHeight="1">
      <c r="A31" s="77" t="s">
        <v>12</v>
      </c>
      <c r="B31" s="77"/>
      <c r="C31" s="77"/>
      <c r="D31" s="77"/>
      <c r="E31" s="77"/>
      <c r="F31" s="30"/>
      <c r="G31" s="30"/>
      <c r="H31" s="30"/>
    </row>
    <row r="32" spans="1:8" s="31" customFormat="1" ht="12" customHeight="1">
      <c r="A32" s="34"/>
      <c r="B32" s="34"/>
      <c r="C32" s="34"/>
      <c r="D32" s="34"/>
      <c r="E32" s="34"/>
      <c r="F32" s="30"/>
      <c r="G32" s="30"/>
      <c r="H32" s="30"/>
    </row>
    <row r="33" spans="1:8" ht="18" customHeight="1">
      <c r="A33" s="37" t="s">
        <v>15</v>
      </c>
      <c r="B33" s="4"/>
      <c r="C33" s="4"/>
      <c r="D33" s="4"/>
      <c r="E33" s="4"/>
      <c r="F33" s="4"/>
      <c r="G33" s="3"/>
      <c r="H33" s="3"/>
    </row>
    <row r="34" spans="1:8" ht="18" customHeight="1">
      <c r="A34" s="35" t="s">
        <v>44</v>
      </c>
      <c r="B34" s="4"/>
      <c r="C34" s="4"/>
      <c r="D34" s="4"/>
      <c r="E34" s="4"/>
      <c r="F34" s="4"/>
      <c r="G34" s="3"/>
      <c r="H34" s="3"/>
    </row>
    <row r="35" spans="1:8" ht="18" customHeight="1">
      <c r="A35" s="35" t="s">
        <v>17</v>
      </c>
      <c r="B35" s="4"/>
      <c r="C35" s="4"/>
      <c r="D35" s="4"/>
      <c r="E35" s="4"/>
      <c r="F35" s="4"/>
      <c r="G35" s="3"/>
      <c r="H35" s="3"/>
    </row>
    <row r="36" spans="1:8" ht="18" customHeight="1">
      <c r="A36" s="38" t="s">
        <v>16</v>
      </c>
      <c r="B36" s="4"/>
      <c r="C36" s="4"/>
      <c r="D36" s="4"/>
      <c r="E36" s="4"/>
      <c r="F36" s="4"/>
      <c r="G36" s="3"/>
      <c r="H36" s="3"/>
    </row>
    <row r="37" spans="2:8" ht="18" customHeight="1">
      <c r="B37" s="4"/>
      <c r="C37" s="4"/>
      <c r="D37" s="4"/>
      <c r="E37" s="4"/>
      <c r="F37" s="4"/>
      <c r="G37" s="3"/>
      <c r="H37" s="3"/>
    </row>
    <row r="38" spans="1:8" ht="18" customHeight="1">
      <c r="A38" s="35" t="s">
        <v>13</v>
      </c>
      <c r="B38" s="4"/>
      <c r="C38" s="4"/>
      <c r="D38" s="4"/>
      <c r="E38" s="4"/>
      <c r="F38" s="4"/>
      <c r="G38" s="3"/>
      <c r="H38" s="3"/>
    </row>
    <row r="39" spans="1:8" ht="18" customHeight="1">
      <c r="A39" s="4"/>
      <c r="B39" s="4"/>
      <c r="C39" s="4"/>
      <c r="D39" s="4"/>
      <c r="E39" s="4"/>
      <c r="F39" s="4"/>
      <c r="G39" s="3"/>
      <c r="H39" s="3"/>
    </row>
    <row r="40" spans="1:8" ht="18" customHeight="1">
      <c r="A40" s="4"/>
      <c r="B40" s="4"/>
      <c r="C40" s="4"/>
      <c r="D40" s="4"/>
      <c r="E40" s="4"/>
      <c r="F40" s="4"/>
      <c r="G40" s="3"/>
      <c r="H40" s="3"/>
    </row>
    <row r="41" spans="1:8" ht="18" customHeight="1">
      <c r="A41" s="4"/>
      <c r="B41" s="4"/>
      <c r="C41" s="4"/>
      <c r="D41" s="4"/>
      <c r="E41" s="4"/>
      <c r="F41" s="4"/>
      <c r="G41" s="3"/>
      <c r="H41" s="3"/>
    </row>
    <row r="42" spans="1:8" ht="18" customHeight="1">
      <c r="A42" s="4"/>
      <c r="B42" s="4"/>
      <c r="C42" s="4"/>
      <c r="D42" s="4"/>
      <c r="E42" s="4"/>
      <c r="F42" s="4"/>
      <c r="G42" s="3"/>
      <c r="H42" s="3"/>
    </row>
    <row r="43" spans="1:8" ht="18" customHeight="1">
      <c r="A43" s="4"/>
      <c r="B43" s="4"/>
      <c r="C43" s="4"/>
      <c r="D43" s="4"/>
      <c r="E43" s="4"/>
      <c r="F43" s="4"/>
      <c r="G43" s="3"/>
      <c r="H43" s="3"/>
    </row>
    <row r="44" spans="1:8" ht="18" customHeight="1">
      <c r="A44" s="4"/>
      <c r="B44" s="4"/>
      <c r="C44" s="4"/>
      <c r="D44" s="4"/>
      <c r="E44" s="4"/>
      <c r="F44" s="4"/>
      <c r="G44" s="3"/>
      <c r="H44" s="3"/>
    </row>
    <row r="45" spans="1:8" ht="18" customHeight="1">
      <c r="A45" s="4"/>
      <c r="B45" s="4"/>
      <c r="C45" s="4"/>
      <c r="D45" s="4"/>
      <c r="E45" s="4"/>
      <c r="F45" s="4"/>
      <c r="G45" s="3"/>
      <c r="H45" s="3"/>
    </row>
    <row r="46" spans="1:8" ht="18" customHeight="1">
      <c r="A46" s="4"/>
      <c r="B46" s="4"/>
      <c r="C46" s="4"/>
      <c r="D46" s="4"/>
      <c r="E46" s="4"/>
      <c r="F46" s="4"/>
      <c r="G46" s="3"/>
      <c r="H46" s="3"/>
    </row>
    <row r="47" spans="1:8" ht="18" customHeight="1">
      <c r="A47" s="4"/>
      <c r="B47" s="4"/>
      <c r="C47" s="4"/>
      <c r="D47" s="4"/>
      <c r="E47" s="4"/>
      <c r="F47" s="4"/>
      <c r="G47" s="3"/>
      <c r="H47" s="3"/>
    </row>
    <row r="48" spans="1:8" ht="14.25">
      <c r="A48" s="4"/>
      <c r="B48" s="4"/>
      <c r="C48" s="4"/>
      <c r="D48" s="4"/>
      <c r="E48" s="4"/>
      <c r="F48" s="4"/>
      <c r="G48" s="3"/>
      <c r="H48" s="3"/>
    </row>
    <row r="49" spans="1:8" ht="14.25">
      <c r="A49" s="4"/>
      <c r="B49" s="4"/>
      <c r="C49" s="4"/>
      <c r="D49" s="4"/>
      <c r="E49" s="4"/>
      <c r="F49" s="4"/>
      <c r="G49" s="3"/>
      <c r="H49" s="3"/>
    </row>
    <row r="50" spans="1:8" ht="14.25">
      <c r="A50" s="4"/>
      <c r="B50" s="4"/>
      <c r="C50" s="4"/>
      <c r="D50" s="4"/>
      <c r="E50" s="4"/>
      <c r="F50" s="4"/>
      <c r="G50" s="3"/>
      <c r="H50" s="3"/>
    </row>
    <row r="51" spans="1:8" ht="14.25">
      <c r="A51" s="4"/>
      <c r="B51" s="4"/>
      <c r="C51" s="4"/>
      <c r="D51" s="4"/>
      <c r="E51" s="4"/>
      <c r="F51" s="4"/>
      <c r="G51" s="3"/>
      <c r="H51" s="3"/>
    </row>
    <row r="52" spans="1:8" ht="14.25">
      <c r="A52" s="4"/>
      <c r="B52" s="4"/>
      <c r="C52" s="4"/>
      <c r="D52" s="4"/>
      <c r="E52" s="4"/>
      <c r="F52" s="4"/>
      <c r="G52" s="3"/>
      <c r="H52" s="3"/>
    </row>
    <row r="53" spans="1:8" ht="14.25">
      <c r="A53" s="4"/>
      <c r="B53" s="4"/>
      <c r="C53" s="4"/>
      <c r="D53" s="4"/>
      <c r="E53" s="4"/>
      <c r="F53" s="4"/>
      <c r="G53" s="3"/>
      <c r="H53" s="3"/>
    </row>
    <row r="54" spans="1:8" ht="14.25">
      <c r="A54" s="4"/>
      <c r="B54" s="4"/>
      <c r="C54" s="4"/>
      <c r="D54" s="4"/>
      <c r="E54" s="4"/>
      <c r="F54" s="4"/>
      <c r="G54" s="3"/>
      <c r="H54" s="3"/>
    </row>
    <row r="55" spans="1:8" ht="14.25">
      <c r="A55" s="4"/>
      <c r="B55" s="4"/>
      <c r="C55" s="4"/>
      <c r="D55" s="4"/>
      <c r="E55" s="4"/>
      <c r="F55" s="4"/>
      <c r="G55" s="3"/>
      <c r="H55" s="3"/>
    </row>
    <row r="56" spans="1:8" ht="14.25">
      <c r="A56" s="4"/>
      <c r="B56" s="4"/>
      <c r="C56" s="4"/>
      <c r="D56" s="4"/>
      <c r="E56" s="4"/>
      <c r="F56" s="4"/>
      <c r="G56" s="3"/>
      <c r="H56" s="3"/>
    </row>
    <row r="57" spans="1:8" ht="14.25">
      <c r="A57" s="4"/>
      <c r="B57" s="4"/>
      <c r="C57" s="4"/>
      <c r="D57" s="4"/>
      <c r="E57" s="4"/>
      <c r="F57" s="4"/>
      <c r="G57" s="3"/>
      <c r="H57" s="3"/>
    </row>
    <row r="58" spans="1:8" ht="14.25">
      <c r="A58" s="4"/>
      <c r="B58" s="4"/>
      <c r="C58" s="4"/>
      <c r="D58" s="4"/>
      <c r="E58" s="4"/>
      <c r="F58" s="4"/>
      <c r="G58" s="3"/>
      <c r="H58" s="3"/>
    </row>
    <row r="59" spans="1:8" ht="14.25">
      <c r="A59" s="4"/>
      <c r="B59" s="4"/>
      <c r="C59" s="4"/>
      <c r="D59" s="4"/>
      <c r="E59" s="4"/>
      <c r="F59" s="4"/>
      <c r="G59" s="3"/>
      <c r="H59" s="3"/>
    </row>
    <row r="60" spans="1:8" ht="14.25">
      <c r="A60" s="4"/>
      <c r="B60" s="4"/>
      <c r="C60" s="4"/>
      <c r="D60" s="4"/>
      <c r="E60" s="4"/>
      <c r="F60" s="4"/>
      <c r="G60" s="3"/>
      <c r="H60" s="3"/>
    </row>
    <row r="61" spans="1:8" ht="14.25">
      <c r="A61" s="4"/>
      <c r="B61" s="4"/>
      <c r="C61" s="4"/>
      <c r="D61" s="4"/>
      <c r="E61" s="4"/>
      <c r="F61" s="4"/>
      <c r="G61" s="3"/>
      <c r="H61" s="3"/>
    </row>
    <row r="62" spans="1:8" ht="14.25">
      <c r="A62" s="4"/>
      <c r="B62" s="4"/>
      <c r="C62" s="4"/>
      <c r="D62" s="4"/>
      <c r="E62" s="4"/>
      <c r="F62" s="4"/>
      <c r="G62" s="3"/>
      <c r="H62" s="3"/>
    </row>
    <row r="63" spans="1:8" ht="12.75">
      <c r="A63" s="3"/>
      <c r="B63" s="3"/>
      <c r="C63" s="3"/>
      <c r="D63" s="3"/>
      <c r="E63" s="3"/>
      <c r="F63" s="3"/>
      <c r="G63" s="3"/>
      <c r="H63" s="3"/>
    </row>
    <row r="64" spans="1:8" ht="12.75">
      <c r="A64" s="3"/>
      <c r="B64" s="3"/>
      <c r="C64" s="3"/>
      <c r="D64" s="3"/>
      <c r="E64" s="3"/>
      <c r="F64" s="3"/>
      <c r="G64" s="3"/>
      <c r="H64" s="3"/>
    </row>
    <row r="65" spans="1:8" ht="12.75">
      <c r="A65" s="3"/>
      <c r="B65" s="3"/>
      <c r="C65" s="3"/>
      <c r="D65" s="3"/>
      <c r="E65" s="3"/>
      <c r="F65" s="3"/>
      <c r="G65" s="3"/>
      <c r="H65" s="3"/>
    </row>
    <row r="66" spans="1:8" ht="12.75">
      <c r="A66" s="3"/>
      <c r="B66" s="3"/>
      <c r="C66" s="3"/>
      <c r="D66" s="3"/>
      <c r="E66" s="3"/>
      <c r="F66" s="3"/>
      <c r="G66" s="3"/>
      <c r="H66" s="3"/>
    </row>
    <row r="67" spans="1:8" ht="12.75">
      <c r="A67" s="3"/>
      <c r="B67" s="3"/>
      <c r="C67" s="3"/>
      <c r="D67" s="3"/>
      <c r="E67" s="3"/>
      <c r="F67" s="3"/>
      <c r="G67" s="3"/>
      <c r="H67" s="3"/>
    </row>
    <row r="68" spans="1:8" ht="12.75">
      <c r="A68" s="3"/>
      <c r="B68" s="3"/>
      <c r="C68" s="3"/>
      <c r="D68" s="3"/>
      <c r="E68" s="3"/>
      <c r="F68" s="3"/>
      <c r="G68" s="3"/>
      <c r="H68" s="3"/>
    </row>
    <row r="69" spans="1:8" ht="12.75">
      <c r="A69" s="3"/>
      <c r="B69" s="3"/>
      <c r="C69" s="3"/>
      <c r="D69" s="3"/>
      <c r="E69" s="3"/>
      <c r="F69" s="3"/>
      <c r="G69" s="3"/>
      <c r="H69" s="3"/>
    </row>
    <row r="70" spans="1:8" ht="12.75">
      <c r="A70" s="3"/>
      <c r="B70" s="3"/>
      <c r="C70" s="3"/>
      <c r="D70" s="3"/>
      <c r="E70" s="3"/>
      <c r="F70" s="3"/>
      <c r="G70" s="3"/>
      <c r="H70" s="3"/>
    </row>
    <row r="71" spans="1:8" ht="12.75">
      <c r="A71" s="3"/>
      <c r="B71" s="3"/>
      <c r="C71" s="3"/>
      <c r="D71" s="3"/>
      <c r="E71" s="3"/>
      <c r="F71" s="3"/>
      <c r="G71" s="3"/>
      <c r="H71" s="3"/>
    </row>
    <row r="72" spans="1:8" ht="12.75">
      <c r="A72" s="3"/>
      <c r="B72" s="3"/>
      <c r="C72" s="3"/>
      <c r="D72" s="3"/>
      <c r="E72" s="3"/>
      <c r="F72" s="3"/>
      <c r="G72" s="3"/>
      <c r="H72" s="3"/>
    </row>
    <row r="73" spans="1:8" ht="12.75">
      <c r="A73" s="3"/>
      <c r="B73" s="3"/>
      <c r="C73" s="3"/>
      <c r="D73" s="3"/>
      <c r="E73" s="3"/>
      <c r="F73" s="3"/>
      <c r="G73" s="3"/>
      <c r="H73" s="3"/>
    </row>
    <row r="74" spans="1:8" ht="12.75">
      <c r="A74" s="3"/>
      <c r="B74" s="3"/>
      <c r="C74" s="3"/>
      <c r="D74" s="3"/>
      <c r="E74" s="3"/>
      <c r="F74" s="3"/>
      <c r="G74" s="3"/>
      <c r="H74" s="3"/>
    </row>
    <row r="75" spans="1:8" ht="12.75">
      <c r="A75" s="3"/>
      <c r="B75" s="3"/>
      <c r="C75" s="3"/>
      <c r="D75" s="3"/>
      <c r="E75" s="3"/>
      <c r="F75" s="3"/>
      <c r="G75" s="3"/>
      <c r="H75" s="3"/>
    </row>
    <row r="76" spans="1:8" ht="12.75">
      <c r="A76" s="3"/>
      <c r="B76" s="3"/>
      <c r="C76" s="3"/>
      <c r="D76" s="3"/>
      <c r="E76" s="3"/>
      <c r="F76" s="3"/>
      <c r="G76" s="3"/>
      <c r="H76" s="3"/>
    </row>
    <row r="77" spans="1:8" ht="12.75">
      <c r="A77" s="3"/>
      <c r="B77" s="3"/>
      <c r="C77" s="3"/>
      <c r="D77" s="3"/>
      <c r="E77" s="3"/>
      <c r="F77" s="3"/>
      <c r="G77" s="3"/>
      <c r="H77" s="3"/>
    </row>
    <row r="78" spans="1:8" ht="12.75">
      <c r="A78" s="3"/>
      <c r="B78" s="3"/>
      <c r="C78" s="3"/>
      <c r="D78" s="3"/>
      <c r="E78" s="3"/>
      <c r="F78" s="3"/>
      <c r="G78" s="3"/>
      <c r="H78" s="3"/>
    </row>
    <row r="79" spans="1:8" ht="12.75">
      <c r="A79" s="3"/>
      <c r="B79" s="3"/>
      <c r="C79" s="3"/>
      <c r="D79" s="3"/>
      <c r="E79" s="3"/>
      <c r="F79" s="3"/>
      <c r="G79" s="3"/>
      <c r="H79" s="3"/>
    </row>
    <row r="80" spans="1:8" ht="12.75">
      <c r="A80" s="3"/>
      <c r="B80" s="3"/>
      <c r="C80" s="3"/>
      <c r="D80" s="3"/>
      <c r="E80" s="3"/>
      <c r="F80" s="3"/>
      <c r="G80" s="3"/>
      <c r="H80" s="3"/>
    </row>
    <row r="81" spans="1:8" ht="12.75">
      <c r="A81" s="3"/>
      <c r="B81" s="3"/>
      <c r="C81" s="3"/>
      <c r="D81" s="3"/>
      <c r="E81" s="3"/>
      <c r="F81" s="3"/>
      <c r="G81" s="3"/>
      <c r="H81" s="3"/>
    </row>
    <row r="82" spans="1:8" ht="12.75">
      <c r="A82" s="3"/>
      <c r="B82" s="3"/>
      <c r="C82" s="3"/>
      <c r="D82" s="3"/>
      <c r="E82" s="3"/>
      <c r="F82" s="3"/>
      <c r="G82" s="3"/>
      <c r="H82" s="3"/>
    </row>
    <row r="83" spans="1:8" ht="12.75">
      <c r="A83" s="3"/>
      <c r="B83" s="3"/>
      <c r="C83" s="3"/>
      <c r="D83" s="3"/>
      <c r="E83" s="3"/>
      <c r="F83" s="3"/>
      <c r="G83" s="3"/>
      <c r="H83" s="3"/>
    </row>
    <row r="84" spans="1:8" ht="12.75">
      <c r="A84" s="3"/>
      <c r="B84" s="3"/>
      <c r="C84" s="3"/>
      <c r="D84" s="3"/>
      <c r="E84" s="3"/>
      <c r="F84" s="3"/>
      <c r="G84" s="3"/>
      <c r="H84" s="3"/>
    </row>
    <row r="85" spans="1:8" ht="12.75">
      <c r="A85" s="3"/>
      <c r="B85" s="3"/>
      <c r="C85" s="3"/>
      <c r="D85" s="3"/>
      <c r="E85" s="3"/>
      <c r="F85" s="3"/>
      <c r="G85" s="3"/>
      <c r="H85" s="3"/>
    </row>
    <row r="86" spans="1:8" ht="12.75">
      <c r="A86" s="3"/>
      <c r="B86" s="3"/>
      <c r="C86" s="3"/>
      <c r="D86" s="3"/>
      <c r="E86" s="3"/>
      <c r="F86" s="3"/>
      <c r="G86" s="3"/>
      <c r="H86" s="3"/>
    </row>
    <row r="87" spans="1:8" ht="12.75">
      <c r="A87" s="3"/>
      <c r="B87" s="3"/>
      <c r="C87" s="3"/>
      <c r="D87" s="3"/>
      <c r="E87" s="3"/>
      <c r="F87" s="3"/>
      <c r="G87" s="3"/>
      <c r="H87" s="3"/>
    </row>
    <row r="88" spans="1:8" ht="12.75">
      <c r="A88" s="3"/>
      <c r="B88" s="3"/>
      <c r="C88" s="3"/>
      <c r="D88" s="3"/>
      <c r="E88" s="3"/>
      <c r="F88" s="3"/>
      <c r="G88" s="3"/>
      <c r="H88" s="3"/>
    </row>
    <row r="89" spans="1:8" ht="12.75">
      <c r="A89" s="3"/>
      <c r="B89" s="3"/>
      <c r="C89" s="3"/>
      <c r="D89" s="3"/>
      <c r="E89" s="3"/>
      <c r="F89" s="3"/>
      <c r="G89" s="3"/>
      <c r="H89" s="3"/>
    </row>
    <row r="90" spans="1:8" ht="12.75">
      <c r="A90" s="3"/>
      <c r="B90" s="3"/>
      <c r="C90" s="3"/>
      <c r="D90" s="3"/>
      <c r="E90" s="3"/>
      <c r="F90" s="3"/>
      <c r="G90" s="3"/>
      <c r="H90" s="3"/>
    </row>
    <row r="91" spans="1:8" ht="12.75">
      <c r="A91" s="3"/>
      <c r="B91" s="3"/>
      <c r="C91" s="3"/>
      <c r="D91" s="3"/>
      <c r="E91" s="3"/>
      <c r="F91" s="3"/>
      <c r="G91" s="3"/>
      <c r="H91" s="3"/>
    </row>
    <row r="92" spans="1:8" ht="12.75">
      <c r="A92" s="3"/>
      <c r="B92" s="3"/>
      <c r="C92" s="3"/>
      <c r="D92" s="3"/>
      <c r="E92" s="3"/>
      <c r="F92" s="3"/>
      <c r="G92" s="3"/>
      <c r="H92" s="3"/>
    </row>
    <row r="93" spans="1:8" ht="12.75">
      <c r="A93" s="3"/>
      <c r="B93" s="3"/>
      <c r="C93" s="3"/>
      <c r="D93" s="3"/>
      <c r="E93" s="3"/>
      <c r="F93" s="3"/>
      <c r="G93" s="3"/>
      <c r="H93" s="3"/>
    </row>
  </sheetData>
  <sheetProtection/>
  <mergeCells count="9">
    <mergeCell ref="A4:E4"/>
    <mergeCell ref="A6:D6"/>
    <mergeCell ref="A16:E16"/>
    <mergeCell ref="A19:E19"/>
    <mergeCell ref="A31:E31"/>
    <mergeCell ref="D28:E29"/>
    <mergeCell ref="A28:C29"/>
    <mergeCell ref="D26:E27"/>
    <mergeCell ref="A26:C27"/>
  </mergeCells>
  <printOptions/>
  <pageMargins left="0.7874015748031497" right="0.1968503937007874" top="1.1811023622047245"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0"/>
  <sheetViews>
    <sheetView tabSelected="1" zoomScalePageLayoutView="0" workbookViewId="0" topLeftCell="A1">
      <selection activeCell="E14" sqref="E14"/>
    </sheetView>
  </sheetViews>
  <sheetFormatPr defaultColWidth="11.421875" defaultRowHeight="12.75"/>
  <cols>
    <col min="1" max="1" width="27.140625" style="0" customWidth="1"/>
    <col min="2" max="2" width="12.28125" style="42" customWidth="1"/>
    <col min="3" max="3" width="16.8515625" style="0" customWidth="1"/>
    <col min="4" max="4" width="10.00390625" style="0" customWidth="1"/>
    <col min="5" max="5" width="16.8515625" style="0" customWidth="1"/>
    <col min="6" max="6" width="11.28125" style="0" customWidth="1"/>
    <col min="7" max="7" width="37.421875" style="0" customWidth="1"/>
  </cols>
  <sheetData>
    <row r="1" ht="18">
      <c r="A1" s="1" t="s">
        <v>37</v>
      </c>
    </row>
    <row r="2" ht="18">
      <c r="A2" s="1" t="s">
        <v>38</v>
      </c>
    </row>
    <row r="4" spans="1:10" ht="34.5" customHeight="1">
      <c r="A4" s="44" t="s">
        <v>22</v>
      </c>
      <c r="B4" s="45" t="s">
        <v>30</v>
      </c>
      <c r="C4" s="45" t="s">
        <v>31</v>
      </c>
      <c r="D4" s="67" t="s">
        <v>42</v>
      </c>
      <c r="E4" s="45" t="s">
        <v>32</v>
      </c>
      <c r="F4" s="45"/>
      <c r="G4" s="44" t="s">
        <v>35</v>
      </c>
      <c r="H4" s="43"/>
      <c r="I4" s="43"/>
      <c r="J4" s="43"/>
    </row>
    <row r="5" spans="1:7" ht="30" customHeight="1">
      <c r="A5" s="98" t="s">
        <v>23</v>
      </c>
      <c r="B5" s="54">
        <v>30</v>
      </c>
      <c r="C5" s="56">
        <v>100</v>
      </c>
      <c r="D5" s="61">
        <f>SUM(C5*B5)</f>
        <v>3000</v>
      </c>
      <c r="E5" s="55">
        <f>SUM(D5/D14*100)</f>
        <v>50.42016806722689</v>
      </c>
      <c r="F5" s="65"/>
      <c r="G5" s="97" t="s">
        <v>36</v>
      </c>
    </row>
    <row r="6" spans="1:7" ht="30" customHeight="1">
      <c r="A6" s="49" t="s">
        <v>24</v>
      </c>
      <c r="B6" s="50">
        <v>11</v>
      </c>
      <c r="C6" s="57">
        <v>50</v>
      </c>
      <c r="D6" s="62">
        <f aca="true" t="shared" si="0" ref="D6:D13">SUM(C6*B6)</f>
        <v>550</v>
      </c>
      <c r="E6" s="99">
        <f>SUM(D6/D14*100)</f>
        <v>9.243697478991598</v>
      </c>
      <c r="F6" s="100">
        <f>SUM(E6:E9)*2</f>
        <v>48.739495798319325</v>
      </c>
      <c r="G6" s="87" t="s">
        <v>40</v>
      </c>
    </row>
    <row r="7" spans="1:7" ht="30" customHeight="1">
      <c r="A7" s="49" t="s">
        <v>25</v>
      </c>
      <c r="B7" s="50">
        <v>6</v>
      </c>
      <c r="C7" s="57">
        <v>30</v>
      </c>
      <c r="D7" s="62">
        <f t="shared" si="0"/>
        <v>180</v>
      </c>
      <c r="E7" s="99">
        <f>SUM(D7/D14*100)</f>
        <v>3.0252100840336134</v>
      </c>
      <c r="F7" s="100"/>
      <c r="G7" s="88"/>
    </row>
    <row r="8" spans="1:7" ht="30" customHeight="1">
      <c r="A8" s="49" t="s">
        <v>26</v>
      </c>
      <c r="B8" s="50">
        <v>8</v>
      </c>
      <c r="C8" s="57">
        <v>30</v>
      </c>
      <c r="D8" s="62">
        <f t="shared" si="0"/>
        <v>240</v>
      </c>
      <c r="E8" s="99">
        <f>SUM(D8/D14*100)</f>
        <v>4.033613445378151</v>
      </c>
      <c r="F8" s="100"/>
      <c r="G8" s="88"/>
    </row>
    <row r="9" spans="1:7" ht="30" customHeight="1">
      <c r="A9" s="49" t="s">
        <v>33</v>
      </c>
      <c r="B9" s="50">
        <v>16</v>
      </c>
      <c r="C9" s="57">
        <v>30</v>
      </c>
      <c r="D9" s="62">
        <f t="shared" si="0"/>
        <v>480</v>
      </c>
      <c r="E9" s="101">
        <f>SUM(D9/D14*100)</f>
        <v>8.067226890756302</v>
      </c>
      <c r="F9" s="100"/>
      <c r="G9" s="88"/>
    </row>
    <row r="10" spans="1:7" ht="30" customHeight="1">
      <c r="A10" s="51" t="s">
        <v>34</v>
      </c>
      <c r="B10" s="52">
        <v>2</v>
      </c>
      <c r="C10" s="58">
        <v>30</v>
      </c>
      <c r="D10" s="63">
        <f t="shared" si="0"/>
        <v>60</v>
      </c>
      <c r="E10" s="102">
        <f>SUM(D10/D14*100)</f>
        <v>1.0084033613445378</v>
      </c>
      <c r="F10" s="103">
        <f>SUM(E10:E13)*2</f>
        <v>50.42016806722688</v>
      </c>
      <c r="G10" s="86" t="s">
        <v>41</v>
      </c>
    </row>
    <row r="11" spans="1:7" ht="30" customHeight="1">
      <c r="A11" s="51" t="s">
        <v>27</v>
      </c>
      <c r="B11" s="52">
        <v>9</v>
      </c>
      <c r="C11" s="58">
        <v>100</v>
      </c>
      <c r="D11" s="63">
        <f t="shared" si="0"/>
        <v>900</v>
      </c>
      <c r="E11" s="102">
        <f>SUM(D11/D14*100)</f>
        <v>15.126050420168067</v>
      </c>
      <c r="F11" s="103"/>
      <c r="G11" s="86"/>
    </row>
    <row r="12" spans="1:7" ht="30" customHeight="1">
      <c r="A12" s="51" t="s">
        <v>28</v>
      </c>
      <c r="B12" s="52">
        <v>9</v>
      </c>
      <c r="C12" s="58">
        <v>30</v>
      </c>
      <c r="D12" s="63">
        <f t="shared" si="0"/>
        <v>270</v>
      </c>
      <c r="E12" s="102">
        <f>SUM(D12/D14*100)</f>
        <v>4.53781512605042</v>
      </c>
      <c r="F12" s="103"/>
      <c r="G12" s="86"/>
    </row>
    <row r="13" spans="1:7" ht="30" customHeight="1">
      <c r="A13" s="51" t="s">
        <v>29</v>
      </c>
      <c r="B13" s="53">
        <v>9</v>
      </c>
      <c r="C13" s="59">
        <v>30</v>
      </c>
      <c r="D13" s="64">
        <f t="shared" si="0"/>
        <v>270</v>
      </c>
      <c r="E13" s="104">
        <f>SUM(D13/D14*100)</f>
        <v>4.53781512605042</v>
      </c>
      <c r="F13" s="105"/>
      <c r="G13" s="86"/>
    </row>
    <row r="14" spans="1:7" ht="15.75">
      <c r="A14" s="46"/>
      <c r="B14" s="47">
        <f>SUM(B5:B13)</f>
        <v>100</v>
      </c>
      <c r="C14" s="60">
        <f>SUM(C5:C13)</f>
        <v>430</v>
      </c>
      <c r="D14" s="71">
        <f>SUM(D5:D13)</f>
        <v>5950</v>
      </c>
      <c r="E14" s="106">
        <f>SUM(E5:E13)</f>
        <v>100</v>
      </c>
      <c r="F14" s="48"/>
      <c r="G14" s="3"/>
    </row>
    <row r="15" ht="12.75">
      <c r="F15" s="66"/>
    </row>
    <row r="17" spans="1:7" ht="57" customHeight="1">
      <c r="A17" s="85" t="s">
        <v>39</v>
      </c>
      <c r="B17" s="85"/>
      <c r="C17" s="85"/>
      <c r="D17" s="85"/>
      <c r="E17" s="85"/>
      <c r="F17" s="85"/>
      <c r="G17" s="85"/>
    </row>
    <row r="20" ht="12.75">
      <c r="A20" s="35" t="s">
        <v>13</v>
      </c>
    </row>
  </sheetData>
  <sheetProtection/>
  <mergeCells count="5">
    <mergeCell ref="A17:G17"/>
    <mergeCell ref="F6:F9"/>
    <mergeCell ref="F10:F13"/>
    <mergeCell ref="G10:G13"/>
    <mergeCell ref="G6:G9"/>
  </mergeCells>
  <printOptions/>
  <pageMargins left="0.7874015748031497" right="0.5905511811023623" top="0.7874015748031497" bottom="0.787401574803149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Hesse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Urs Zumstein</dc:creator>
  <cp:keywords/>
  <dc:description/>
  <cp:lastModifiedBy>Dieter Probst</cp:lastModifiedBy>
  <cp:lastPrinted>2010-10-18T08:13:41Z</cp:lastPrinted>
  <dcterms:created xsi:type="dcterms:W3CDTF">2010-10-11T10:17:11Z</dcterms:created>
  <dcterms:modified xsi:type="dcterms:W3CDTF">2011-12-23T07:36:11Z</dcterms:modified>
  <cp:category/>
  <cp:version/>
  <cp:contentType/>
  <cp:contentStatus/>
</cp:coreProperties>
</file>